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G42" i="4" l="1"/>
  <c r="G35" i="4"/>
  <c r="G30" i="4"/>
  <c r="G24" i="4"/>
  <c r="G14" i="4"/>
  <c r="F30" i="4"/>
  <c r="F35" i="4"/>
  <c r="F42" i="4"/>
  <c r="F24" i="4"/>
  <c r="F14" i="4"/>
  <c r="C27" i="4"/>
  <c r="B27" i="4"/>
  <c r="C13" i="4"/>
  <c r="B13" i="4"/>
  <c r="F46" i="4" l="1"/>
  <c r="F26" i="4"/>
  <c r="B29" i="4"/>
  <c r="G46" i="4"/>
  <c r="G26" i="4"/>
  <c r="C29" i="4"/>
  <c r="G48" i="4" l="1"/>
  <c r="F48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<sst xmlns="http://schemas.openxmlformats.org/spreadsheetml/2006/main" count="60" uniqueCount="60">
  <si>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</si>
  <si>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</si>
  <si>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</si>
  <si>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</si>
  <si>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</si>
  <si>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</si>
  <si>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</si>
  <si>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</si>
  <si>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</si>
  <si>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</si>
  <si>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</si>
  <si>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</si>
  <si>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</si>
  <si>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</si>
  <si>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</si>
  <si>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</si>
  <si>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</si>
  <si>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</si>
  <si>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</si>
  <si>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</si>
  <si>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</si>
  <si>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</si>
  <si>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</si>
  <si>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</si>
  <si>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</si>
  <si>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</si>
  <si>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</si>
  <si>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</si>
  <si>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</si>
  <si>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</si>
  <si>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</si>
  <si>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</si>
  <si>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</si>
  <si>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</si>
  <si>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</si>
  <si>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</si>
  <si>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</si>
  <si>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</si>
  <si>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</si>
  <si>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</si>
  <si>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</si>
  <si>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</si>
  <si>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</si>
  <si>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</si>
  <si>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</si>
  <si>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</si>
  <si>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</si>
  <si>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</si>
  <si>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</si>
  <si>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</si>
  <si>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</si>
  <si>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</si>
  <si>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</si>
  <si>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</si>
  <si>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</si>
  <si>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</si>
  <si>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</si>
  <si>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</si>
  <si>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</si>
  <si>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Instituto Municipal de Vivienda de León, Guanajuato (IMUVI)
Estado de Situación Financiera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</si>
</sst>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8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"/>
  <sheetViews>
    <sheetView showGridLines="0" tabSelected="1" zoomScaleNormal="100" zoomScaleSheetLayoutView="100" workbookViewId="0">
      <selection sqref="A1:G1"/>
    </sheetView>
  </sheetViews>
  <sheetFormatPr baseColWidth="10" defaultColWidth="12" defaultRowHeight="10.199999999999999" x14ac:dyDescent="0.2"/>
  <cols>
    <col min="1" max="1" width="67.85546875" style="1" customWidth="1"/>
    <col min="2" max="2" width="18.85546875" style="1" customWidth="1"/>
    <col min="3" max="3" width="18.85546875" style="4" customWidth="1"/>
    <col min="4" max="4" width="1" style="4" customWidth="1"/>
    <col min="5" max="5" width="64.28515625" style="4" customWidth="1"/>
    <col min="6" max="7" width="18.85546875" style="4" customWidth="1"/>
    <col min="8" max="16384" width="12" style="2"/>
  </cols>
  <sheetData>
    <row r="1" spans="1:7" ht="39.9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166511265.03</v>
      </c>
      <c r="C5" s="12">
        <v>127537413.95</v>
      </c>
      <c r="D5" s="17"/>
      <c r="E5" s="11" t="s">
        <v>41</v>
      </c>
      <c r="F5" s="12">
        <v>57457888.710000001</v>
      </c>
      <c r="G5" s="5">
        <v>55030098.100000001</v>
      </c>
    </row>
    <row r="6" spans="1:7" x14ac:dyDescent="0.2">
      <c r="A6" s="30" t="s">
        <v>28</v>
      </c>
      <c r="B6" s="12">
        <v>0</v>
      </c>
      <c r="C6" s="12">
        <v>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17324136.989999998</v>
      </c>
      <c r="C7" s="12">
        <v>16257453.390000001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86165841.819999993</v>
      </c>
      <c r="C8" s="12">
        <v>87759672.75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-411696.96</v>
      </c>
      <c r="C10" s="12">
        <v>-411696.96</v>
      </c>
      <c r="D10" s="17"/>
      <c r="E10" s="11" t="s">
        <v>44</v>
      </c>
      <c r="F10" s="12">
        <v>25383666.100000001</v>
      </c>
      <c r="G10" s="5">
        <v>22966669.449999999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269589546.88000005</v>
      </c>
      <c r="C13" s="10">
        <f>SUM(C5:C11)</f>
        <v>231142843.13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f>SUM(F5:F12)</f>
        <v>82841554.810000002</v>
      </c>
      <c r="G14" s="6">
        <f>SUM(G5:G12)</f>
        <v>77996767.549999997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197181137.34</v>
      </c>
      <c r="C17" s="12">
        <v>201747039.97999999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42818564.380000003</v>
      </c>
      <c r="C18" s="12">
        <v>42225839.740000002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18793989.940000001</v>
      </c>
      <c r="C19" s="12">
        <v>17103850.690000001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1079210.3600000001</v>
      </c>
      <c r="C20" s="12">
        <v>914791.96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-26047420.84</v>
      </c>
      <c r="C21" s="12">
        <v>-22657136.789999999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43335241.780000001</v>
      </c>
      <c r="C22" s="12">
        <v>39772674.289999999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f>SUM(F17:F22)</f>
        <v>0</v>
      </c>
      <c r="G24" s="6">
        <f>SUM(G17:G22)</f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f>+F14+F24</f>
        <v>82841554.810000002</v>
      </c>
      <c r="G26" s="6">
        <f>+G14+G24</f>
        <v>77996767.549999997</v>
      </c>
    </row>
    <row r="27" spans="1:7" x14ac:dyDescent="0.2">
      <c r="A27" s="37" t="s">
        <v>8</v>
      </c>
      <c r="B27" s="10">
        <f>SUM(B25,B16:B23)</f>
        <v>277160722.96000004</v>
      </c>
      <c r="C27" s="10">
        <f>SUM(C25,C16:C23)</f>
        <v>279107059.87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f>+B13+B27</f>
        <v>546750269.84000015</v>
      </c>
      <c r="C29" s="10">
        <f>+C13+C27</f>
        <v>510249903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293460609.96999997</v>
      </c>
      <c r="G30" s="6">
        <f>SUM(G31:G33)</f>
        <v>293460609.96999997</v>
      </c>
    </row>
    <row r="31" spans="1:7" x14ac:dyDescent="0.2">
      <c r="A31" s="31"/>
      <c r="B31" s="15"/>
      <c r="C31" s="15"/>
      <c r="D31" s="17"/>
      <c r="E31" s="11" t="s">
        <v>2</v>
      </c>
      <c r="F31" s="10">
        <v>171071619.38999999</v>
      </c>
      <c r="G31" s="5">
        <v>171071619.38999999</v>
      </c>
    </row>
    <row r="32" spans="1:7" x14ac:dyDescent="0.2">
      <c r="A32" s="31"/>
      <c r="B32" s="15"/>
      <c r="C32" s="15"/>
      <c r="D32" s="17"/>
      <c r="E32" s="11" t="s">
        <v>18</v>
      </c>
      <c r="F32" s="12">
        <v>77474848.579999998</v>
      </c>
      <c r="G32" s="5">
        <v>77474848.579999998</v>
      </c>
    </row>
    <row r="33" spans="1:7" x14ac:dyDescent="0.2">
      <c r="A33" s="31"/>
      <c r="B33" s="15"/>
      <c r="C33" s="15"/>
      <c r="D33" s="17"/>
      <c r="E33" s="11" t="s">
        <v>51</v>
      </c>
      <c r="F33" s="12">
        <v>44914142</v>
      </c>
      <c r="G33" s="5">
        <v>44914142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188523433.06</v>
      </c>
      <c r="G35" s="6">
        <f>SUM(G36:G40)</f>
        <v>156867853.48000002</v>
      </c>
    </row>
    <row r="36" spans="1:7" x14ac:dyDescent="0.2">
      <c r="A36" s="31"/>
      <c r="B36" s="15"/>
      <c r="C36" s="15"/>
      <c r="D36" s="17"/>
      <c r="E36" s="11" t="s">
        <v>52</v>
      </c>
      <c r="F36" s="12">
        <v>31655579.579999998</v>
      </c>
      <c r="G36" s="5">
        <v>30858849.299999997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156117949.86000001</v>
      </c>
      <c r="G37" s="5">
        <v>125259100.56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749903.62</v>
      </c>
      <c r="G40" s="5">
        <v>749903.62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0.399999999999999" x14ac:dyDescent="0.2">
      <c r="A42" s="31"/>
      <c r="B42" s="22"/>
      <c r="C42" s="23"/>
      <c r="D42" s="24"/>
      <c r="E42" s="39" t="s">
        <v>54</v>
      </c>
      <c r="F42" s="10">
        <f>SUM(F43:F44)</f>
        <v>-18075328</v>
      </c>
      <c r="G42" s="6">
        <f>SUM(G43:G44)</f>
        <v>-18075328</v>
      </c>
    </row>
    <row r="43" spans="1:7" x14ac:dyDescent="0.2">
      <c r="A43" s="32"/>
      <c r="B43" s="25"/>
      <c r="C43" s="24"/>
      <c r="D43" s="24"/>
      <c r="E43" s="11" t="s">
        <v>20</v>
      </c>
      <c r="F43" s="12">
        <v>-18075328</v>
      </c>
      <c r="G43" s="5">
        <v>-18075328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+F30+F35+F42</f>
        <v>463908715.02999997</v>
      </c>
      <c r="G46" s="6">
        <f>+G30+G35+G42</f>
        <v>432253135.44999999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+F46+F26</f>
        <v>546750269.83999991</v>
      </c>
      <c r="G48" s="20">
        <f>+G46+G26</f>
        <v>510249903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3" t="s">
        <v>58</v>
      </c>
    </row>
    <row r="52" spans="1:7" x14ac:dyDescent="0.2">
      <c r="A52" s="47"/>
      <c r="B52" s="47"/>
      <c r="C52" s="47"/>
      <c r="D52" s="47"/>
      <c r="E52" s="47"/>
      <c r="F52" s="47"/>
      <c r="G52" s="47"/>
    </row>
  </sheetData>
  <sheetProtection formatCells="0" formatColumns="0" formatRows="0" autoFilter="0"/>
  <mergeCells count="2">
    <mergeCell ref="A1:G1"/>
    <mergeCell ref="A52:G52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 Mota</cp:lastModifiedBy>
  <cp:lastPrinted>2018-03-04T05:00:29Z</cp:lastPrinted>
  <dcterms:created xsi:type="dcterms:W3CDTF">2012-12-11T20:26:08Z</dcterms:created>
  <dcterms:modified xsi:type="dcterms:W3CDTF">2019-01-17T17:30:53Z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